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NATOLIY\Desktop\На сайт\zvit\"/>
    </mc:Choice>
  </mc:AlternateContent>
  <xr:revisionPtr revIDLastSave="0" documentId="8_{58F22FB6-7CCF-439A-A15A-C98842E7C7C4}" xr6:coauthVersionLast="47" xr6:coauthVersionMax="47" xr10:uidLastSave="{00000000-0000-0000-0000-000000000000}"/>
  <bookViews>
    <workbookView xWindow="-120" yWindow="-120" windowWidth="29040" windowHeight="1584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91029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G16" i="15"/>
  <c r="H16" i="15"/>
  <c r="I16" i="15"/>
  <c r="J16" i="15"/>
  <c r="D4" i="22"/>
  <c r="K1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/>
  <c r="J45" i="15"/>
  <c r="D7" i="22"/>
  <c r="I45" i="15"/>
  <c r="I46" i="15"/>
  <c r="H45" i="15"/>
  <c r="H46" i="15"/>
  <c r="D9" i="22"/>
  <c r="G45" i="15"/>
  <c r="G46" i="15"/>
  <c r="F45" i="15"/>
  <c r="F46" i="15"/>
  <c r="D8" i="22"/>
  <c r="E45" i="15"/>
  <c r="L45" i="15"/>
  <c r="E46" i="15"/>
  <c r="L46" i="15"/>
  <c r="D10" i="22"/>
  <c r="J46" i="15"/>
  <c r="D3" i="22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<sst xmlns="http://schemas.openxmlformats.org/spreadsheetml/2006/main" count="295" uniqueCount="221">
  <si>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</si>
  <si>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</si>
  <si>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</si>
  <si>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</si>
  <si>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</si>
  <si>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</si>
  <si>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</si>
  <si>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</si>
  <si>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</si>
  <si>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</si>
  <si>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</si>
  <si>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</si>
  <si>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</si>
  <si>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</si>
  <si>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</si>
  <si>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</si>
  <si>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</si>
  <si>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</si>
  <si>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</si>
  <si>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</si>
  <si>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</si>
  <si>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</si>
  <si>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</si>
  <si>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</si>
  <si>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</si>
  <si>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</si>
  <si>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</si>
  <si>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</si>
  <si>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</si>
  <si>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</si>
  <si>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</si>
  <si>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</si>
  <si>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</si>
  <si>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</si>
  <si>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</si>
  <si>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</si>
  <si>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</si>
  <si>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</si>
  <si>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</si>
  <si>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</si>
  <si>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</si>
  <si>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</si>
  <si>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</si>
  <si>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</si>
  <si>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</si>
  <si>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</si>
  <si>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</si>
  <si>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</si>
  <si>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</si>
  <si>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</si>
  <si>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</si>
  <si>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</si>
  <si>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</si>
  <si>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</si>
  <si>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</si>
  <si>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</si>
  <si>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</si>
  <si>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</si>
  <si>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</si>
  <si>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</si>
  <si>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</si>
  <si>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</si>
  <si>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</si>
  <si>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</si>
  <si>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</si>
  <si>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</si>
  <si>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</si>
  <si>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</si>
  <si>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</si>
  <si>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</si>
  <si>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</si>
  <si>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</si>
  <si>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</si>
  <si>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</si>
  <si>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</si>
  <si>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</si>
  <si>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</si>
  <si>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</si>
  <si>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</si>
  <si>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</si>
  <si>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</si>
  <si>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</si>
  <si>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</si>
  <si>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</si>
  <si>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</si>
  <si>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</si>
  <si>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</si>
  <si>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</si>
  <si>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</si>
  <si>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</si>
  <si>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</si>
  <si>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</si>
  <si>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</si>
  <si>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</si>
  <si>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</si>
  <si>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</si>
  <si>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</si>
  <si>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</si>
  <si>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</si>
  <si>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</si>
  <si>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</si>
  <si>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</si>
  <si>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</si>
  <si>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</si>
  <si>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</si>
  <si>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</si>
  <si>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</si>
  <si>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</si>
  <si>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</si>
  <si>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</si>
  <si>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</si>
  <si>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</si>
  <si>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</si>
  <si>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</si>
  <si>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</si>
  <si>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</si>
  <si>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</si>
  <si>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</si>
  <si>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</si>
  <si>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</si>
  <si>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</si>
  <si>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</si>
  <si>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</si>
  <si>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</si>
  <si>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</si>
  <si>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</si>
  <si>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</si>
  <si>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</si>
  <si>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</si>
  <si>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</si>
  <si>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</si>
  <si>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</si>
  <si>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</si>
  <si>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</si>
  <si>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</si>
  <si>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</si>
  <si>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</si>
  <si>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</si>
  <si>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</si>
  <si>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</si>
  <si>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</si>
  <si>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</si>
  <si>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</si>
  <si>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</si>
  <si>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</si>
  <si>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</si>
  <si>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</si>
  <si>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</si>
  <si>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</si>
  <si>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</si>
  <si>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</si>
  <si>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</si>
  <si>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</si>
  <si>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</si>
  <si>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</si>
  <si>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</si>
  <si>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</si>
  <si>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</si>
  <si>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</si>
  <si>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</si>
  <si>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</si>
  <si>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</si>
  <si>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</si>
  <si>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</si>
  <si>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</si>
  <si>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</si>
  <si>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</si>
  <si>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</si>
  <si>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</si>
  <si>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</si>
  <si>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</si>
  <si>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</si>
  <si>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</si>
  <si>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</si>
  <si>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</si>
  <si>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</si>
  <si>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</si>
  <si>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</si>
  <si>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</si>
  <si>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</si>
  <si>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</si>
  <si>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</si>
  <si>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</si>
  <si>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</si>
  <si>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</si>
  <si>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</si>
  <si>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</si>
  <si>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</si>
  <si>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</si>
  <si>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</si>
  <si>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</si>
  <si>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</si>
  <si>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</si>
  <si>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</si>
  <si>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</si>
  <si>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</si>
  <si>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</si>
  <si>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</si>
  <si>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</si>
  <si>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</si>
  <si>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</si>
  <si>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</si>
  <si>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</si>
  <si>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</si>
  <si>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</si>
  <si>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</si>
  <si>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</si>
  <si>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</si>
  <si>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</si>
  <si>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</si>
  <si>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</si>
  <si>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</si>
  <si>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Нововолинський міський суд Волинської області</t>
  </si>
  <si>
    <t>45400.м. Нововолинськ.вул. Гагаріна буд. 14</t>
  </si>
  <si>
    <t>Доручення судів України / іноземних судів</t>
  </si>
  <si>
    <t xml:space="preserve">Розглянуто справ судом присяжних </t>
  </si>
  <si>
    <t>О.Р. Ференс-Піжук</t>
  </si>
  <si>
    <t>Ю.Г. Селещук</t>
  </si>
  <si>
    <t>(03344) 2-29-90</t>
  </si>
  <si>
    <t>inbox@nv.vl.court.gov.ua</t>
  </si>
  <si>
    <t>13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</si>
</sst>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&amp;C&amp;L692694B1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398</v>
      </c>
      <c r="F6" s="103">
        <v>199</v>
      </c>
      <c r="G6" s="103">
        <v>3</v>
      </c>
      <c r="H6" s="103">
        <v>159</v>
      </c>
      <c r="I6" s="121" t="s">
        <v>210</v>
      </c>
      <c r="J6" s="103">
        <v>239</v>
      </c>
      <c r="K6" s="84">
        <v>96</v>
      </c>
      <c r="L6" s="91">
        <f t="shared" ref="L6:L46" si="0">E6-F6</f>
        <v>199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1534</v>
      </c>
      <c r="F7" s="103">
        <v>1525</v>
      </c>
      <c r="G7" s="103">
        <v>4</v>
      </c>
      <c r="H7" s="103">
        <v>1527</v>
      </c>
      <c r="I7" s="103">
        <v>1357</v>
      </c>
      <c r="J7" s="103">
        <v>7</v>
      </c>
      <c r="K7" s="84">
        <v>6</v>
      </c>
      <c r="L7" s="91">
        <f t="shared" si="0"/>
        <v>9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143</v>
      </c>
      <c r="F9" s="103">
        <v>108</v>
      </c>
      <c r="G9" s="103"/>
      <c r="H9" s="85">
        <v>123</v>
      </c>
      <c r="I9" s="103">
        <v>70</v>
      </c>
      <c r="J9" s="103">
        <v>20</v>
      </c>
      <c r="K9" s="84">
        <v>6</v>
      </c>
      <c r="L9" s="91">
        <f t="shared" si="0"/>
        <v>35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 t="shared" si="0"/>
        <v>1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25</v>
      </c>
      <c r="F12" s="103">
        <v>24</v>
      </c>
      <c r="G12" s="103"/>
      <c r="H12" s="103">
        <v>25</v>
      </c>
      <c r="I12" s="103">
        <v>18</v>
      </c>
      <c r="J12" s="103"/>
      <c r="K12" s="84"/>
      <c r="L12" s="91">
        <f t="shared" si="0"/>
        <v>1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>
        <v>89</v>
      </c>
      <c r="F14" s="106">
        <v>71</v>
      </c>
      <c r="G14" s="106"/>
      <c r="H14" s="106">
        <v>86</v>
      </c>
      <c r="I14" s="106">
        <v>85</v>
      </c>
      <c r="J14" s="106">
        <v>3</v>
      </c>
      <c r="K14" s="94"/>
      <c r="L14" s="91">
        <f t="shared" si="0"/>
        <v>18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>
        <v>6</v>
      </c>
      <c r="F15" s="106">
        <v>5</v>
      </c>
      <c r="G15" s="106"/>
      <c r="H15" s="106">
        <v>6</v>
      </c>
      <c r="I15" s="106">
        <v>1</v>
      </c>
      <c r="J15" s="106"/>
      <c r="K15" s="94"/>
      <c r="L15" s="91">
        <f t="shared" si="0"/>
        <v>1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2196</v>
      </c>
      <c r="F16" s="84">
        <f t="shared" si="1"/>
        <v>1932</v>
      </c>
      <c r="G16" s="84">
        <f t="shared" si="1"/>
        <v>7</v>
      </c>
      <c r="H16" s="84">
        <f t="shared" si="1"/>
        <v>1927</v>
      </c>
      <c r="I16" s="84">
        <f t="shared" si="1"/>
        <v>1531</v>
      </c>
      <c r="J16" s="84">
        <f t="shared" si="1"/>
        <v>269</v>
      </c>
      <c r="K16" s="84">
        <f t="shared" si="1"/>
        <v>108</v>
      </c>
      <c r="L16" s="91">
        <f t="shared" si="0"/>
        <v>264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52</v>
      </c>
      <c r="F17" s="84">
        <v>51</v>
      </c>
      <c r="G17" s="84">
        <v>1</v>
      </c>
      <c r="H17" s="84">
        <v>52</v>
      </c>
      <c r="I17" s="84">
        <v>38</v>
      </c>
      <c r="J17" s="84"/>
      <c r="K17" s="84"/>
      <c r="L17" s="91">
        <f t="shared" si="0"/>
        <v>1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42</v>
      </c>
      <c r="F18" s="84">
        <v>38</v>
      </c>
      <c r="G18" s="84"/>
      <c r="H18" s="84">
        <v>17</v>
      </c>
      <c r="I18" s="84">
        <v>15</v>
      </c>
      <c r="J18" s="84">
        <v>25</v>
      </c>
      <c r="K18" s="84"/>
      <c r="L18" s="91">
        <f t="shared" si="0"/>
        <v>4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57</v>
      </c>
      <c r="F25" s="94">
        <v>53</v>
      </c>
      <c r="G25" s="94">
        <v>1</v>
      </c>
      <c r="H25" s="94">
        <v>32</v>
      </c>
      <c r="I25" s="94">
        <v>16</v>
      </c>
      <c r="J25" s="94">
        <v>25</v>
      </c>
      <c r="K25" s="94"/>
      <c r="L25" s="91">
        <f t="shared" si="0"/>
        <v>4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735</v>
      </c>
      <c r="F26" s="84">
        <v>678</v>
      </c>
      <c r="G26" s="84"/>
      <c r="H26" s="84">
        <v>701</v>
      </c>
      <c r="I26" s="84">
        <v>649</v>
      </c>
      <c r="J26" s="84">
        <v>34</v>
      </c>
      <c r="K26" s="84"/>
      <c r="L26" s="91">
        <f t="shared" si="0"/>
        <v>57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7</v>
      </c>
      <c r="F27" s="111">
        <v>7</v>
      </c>
      <c r="G27" s="111"/>
      <c r="H27" s="111">
        <v>7</v>
      </c>
      <c r="I27" s="111">
        <v>6</v>
      </c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619</v>
      </c>
      <c r="F28" s="84">
        <v>588</v>
      </c>
      <c r="G28" s="84">
        <v>2</v>
      </c>
      <c r="H28" s="84">
        <v>588</v>
      </c>
      <c r="I28" s="84">
        <v>535</v>
      </c>
      <c r="J28" s="84">
        <v>31</v>
      </c>
      <c r="K28" s="84"/>
      <c r="L28" s="91">
        <f t="shared" si="0"/>
        <v>31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735</v>
      </c>
      <c r="F29" s="84">
        <v>542</v>
      </c>
      <c r="G29" s="84">
        <v>4</v>
      </c>
      <c r="H29" s="84">
        <v>487</v>
      </c>
      <c r="I29" s="84">
        <v>412</v>
      </c>
      <c r="J29" s="84">
        <v>248</v>
      </c>
      <c r="K29" s="84">
        <v>25</v>
      </c>
      <c r="L29" s="91">
        <f t="shared" si="0"/>
        <v>193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77</v>
      </c>
      <c r="F30" s="84">
        <v>75</v>
      </c>
      <c r="G30" s="84"/>
      <c r="H30" s="84">
        <v>77</v>
      </c>
      <c r="I30" s="84">
        <v>75</v>
      </c>
      <c r="J30" s="84"/>
      <c r="K30" s="84"/>
      <c r="L30" s="91">
        <f t="shared" si="0"/>
        <v>2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83</v>
      </c>
      <c r="F31" s="84">
        <v>75</v>
      </c>
      <c r="G31" s="84"/>
      <c r="H31" s="84">
        <v>69</v>
      </c>
      <c r="I31" s="84">
        <v>56</v>
      </c>
      <c r="J31" s="84">
        <v>14</v>
      </c>
      <c r="K31" s="84">
        <v>1</v>
      </c>
      <c r="L31" s="91">
        <f t="shared" si="0"/>
        <v>8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10</v>
      </c>
      <c r="F32" s="84">
        <v>6</v>
      </c>
      <c r="G32" s="84"/>
      <c r="H32" s="84">
        <v>8</v>
      </c>
      <c r="I32" s="84">
        <v>4</v>
      </c>
      <c r="J32" s="84">
        <v>2</v>
      </c>
      <c r="K32" s="84"/>
      <c r="L32" s="91">
        <f t="shared" si="0"/>
        <v>4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>
        <v>8</v>
      </c>
      <c r="F33" s="84">
        <v>8</v>
      </c>
      <c r="G33" s="84"/>
      <c r="H33" s="84">
        <v>8</v>
      </c>
      <c r="I33" s="84">
        <v>3</v>
      </c>
      <c r="J33" s="84"/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4</v>
      </c>
      <c r="F36" s="84">
        <v>3</v>
      </c>
      <c r="G36" s="84"/>
      <c r="H36" s="84">
        <v>1</v>
      </c>
      <c r="I36" s="84"/>
      <c r="J36" s="84">
        <v>3</v>
      </c>
      <c r="K36" s="84">
        <v>1</v>
      </c>
      <c r="L36" s="91">
        <f t="shared" si="0"/>
        <v>1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87</v>
      </c>
      <c r="F37" s="84">
        <v>82</v>
      </c>
      <c r="G37" s="84"/>
      <c r="H37" s="84">
        <v>82</v>
      </c>
      <c r="I37" s="84">
        <v>62</v>
      </c>
      <c r="J37" s="84">
        <v>5</v>
      </c>
      <c r="K37" s="84"/>
      <c r="L37" s="91">
        <f t="shared" si="0"/>
        <v>5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>
        <v>2</v>
      </c>
      <c r="F38" s="84">
        <v>1</v>
      </c>
      <c r="G38" s="84"/>
      <c r="H38" s="84">
        <v>2</v>
      </c>
      <c r="I38" s="84">
        <v>2</v>
      </c>
      <c r="J38" s="84"/>
      <c r="K38" s="84"/>
      <c r="L38" s="91">
        <f t="shared" si="0"/>
        <v>1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>
        <v>11</v>
      </c>
      <c r="F39" s="84">
        <v>10</v>
      </c>
      <c r="G39" s="84">
        <v>1</v>
      </c>
      <c r="H39" s="84">
        <v>10</v>
      </c>
      <c r="I39" s="84">
        <v>4</v>
      </c>
      <c r="J39" s="84">
        <v>1</v>
      </c>
      <c r="K39" s="84"/>
      <c r="L39" s="91">
        <f t="shared" si="0"/>
        <v>1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1768</v>
      </c>
      <c r="F40" s="94">
        <v>1494</v>
      </c>
      <c r="G40" s="94">
        <v>7</v>
      </c>
      <c r="H40" s="94">
        <v>1430</v>
      </c>
      <c r="I40" s="94">
        <v>1198</v>
      </c>
      <c r="J40" s="94">
        <v>338</v>
      </c>
      <c r="K40" s="94">
        <v>27</v>
      </c>
      <c r="L40" s="91">
        <f t="shared" si="0"/>
        <v>274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1013</v>
      </c>
      <c r="F41" s="84">
        <v>929</v>
      </c>
      <c r="G41" s="84">
        <v>1</v>
      </c>
      <c r="H41" s="84">
        <v>869</v>
      </c>
      <c r="I41" s="121" t="s">
        <v>210</v>
      </c>
      <c r="J41" s="84">
        <v>144</v>
      </c>
      <c r="K41" s="84"/>
      <c r="L41" s="91">
        <f t="shared" si="0"/>
        <v>84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35</v>
      </c>
      <c r="F42" s="84">
        <v>35</v>
      </c>
      <c r="G42" s="84"/>
      <c r="H42" s="84">
        <v>22</v>
      </c>
      <c r="I42" s="121" t="s">
        <v>210</v>
      </c>
      <c r="J42" s="84">
        <v>13</v>
      </c>
      <c r="K42" s="84"/>
      <c r="L42" s="91">
        <f t="shared" si="0"/>
        <v>0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1015</v>
      </c>
      <c r="F45" s="84">
        <f t="shared" ref="F45:K45" si="2">F41+F43+F44</f>
        <v>931</v>
      </c>
      <c r="G45" s="84">
        <f t="shared" si="2"/>
        <v>1</v>
      </c>
      <c r="H45" s="84">
        <f t="shared" si="2"/>
        <v>871</v>
      </c>
      <c r="I45" s="84">
        <f>I43+I44</f>
        <v>1</v>
      </c>
      <c r="J45" s="84">
        <f t="shared" si="2"/>
        <v>144</v>
      </c>
      <c r="K45" s="84">
        <f t="shared" si="2"/>
        <v>0</v>
      </c>
      <c r="L45" s="91">
        <f t="shared" si="0"/>
        <v>84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5036</v>
      </c>
      <c r="F46" s="84">
        <f t="shared" si="3"/>
        <v>4410</v>
      </c>
      <c r="G46" s="84">
        <f t="shared" si="3"/>
        <v>16</v>
      </c>
      <c r="H46" s="84">
        <f t="shared" si="3"/>
        <v>4260</v>
      </c>
      <c r="I46" s="84">
        <f t="shared" si="3"/>
        <v>2746</v>
      </c>
      <c r="J46" s="84">
        <f t="shared" si="3"/>
        <v>776</v>
      </c>
      <c r="K46" s="84">
        <f t="shared" si="3"/>
        <v>135</v>
      </c>
      <c r="L46" s="91">
        <f t="shared" si="0"/>
        <v>626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&amp;R2&amp;C&amp;R2&amp;L692694B1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9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9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230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9</v>
      </c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15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47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56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41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6</v>
      </c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>
        <v>8</v>
      </c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23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265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>
        <v>5</v>
      </c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>
        <v>2</v>
      </c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18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65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663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13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>
        <v>21</v>
      </c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5</v>
      </c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>
        <v>5</v>
      </c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4</v>
      </c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11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111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29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29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28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13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8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&amp;R3&amp;C&amp;R3&amp;L692694B1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159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103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36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45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7</v>
      </c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3</v>
      </c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>
        <v>1</v>
      </c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68100</v>
      </c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>
        <v>7</v>
      </c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/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336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9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12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5</v>
      </c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3</v>
      </c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/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57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/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125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113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107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996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772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2</v>
      </c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41159514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13632568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8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6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88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27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6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3548</v>
      </c>
      <c r="F58" s="109">
        <f>F59+F62+F63+F64</f>
        <v>627</v>
      </c>
      <c r="G58" s="109">
        <f>G59+G62+G63+G64</f>
        <v>61</v>
      </c>
      <c r="H58" s="109">
        <f>H59+H62+H63+H64</f>
        <v>17</v>
      </c>
      <c r="I58" s="109">
        <f>I59+I62+I63+I64</f>
        <v>7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1753</v>
      </c>
      <c r="F59" s="94">
        <v>121</v>
      </c>
      <c r="G59" s="94">
        <v>37</v>
      </c>
      <c r="H59" s="94">
        <v>11</v>
      </c>
      <c r="I59" s="94">
        <v>5</v>
      </c>
    </row>
    <row r="60" spans="1:9" ht="13.5" customHeight="1" x14ac:dyDescent="0.2">
      <c r="A60" s="249" t="s">
        <v>203</v>
      </c>
      <c r="B60" s="250"/>
      <c r="C60" s="250"/>
      <c r="D60" s="251"/>
      <c r="E60" s="86">
        <v>49</v>
      </c>
      <c r="F60" s="86">
        <v>64</v>
      </c>
      <c r="G60" s="86">
        <v>30</v>
      </c>
      <c r="H60" s="86">
        <v>11</v>
      </c>
      <c r="I60" s="86">
        <v>5</v>
      </c>
    </row>
    <row r="61" spans="1:9" ht="13.5" customHeight="1" x14ac:dyDescent="0.2">
      <c r="A61" s="249" t="s">
        <v>204</v>
      </c>
      <c r="B61" s="250"/>
      <c r="C61" s="250"/>
      <c r="D61" s="251"/>
      <c r="E61" s="86">
        <v>1526</v>
      </c>
      <c r="F61" s="86">
        <v>1</v>
      </c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21</v>
      </c>
      <c r="F62" s="84">
        <v>10</v>
      </c>
      <c r="G62" s="84">
        <v>1</v>
      </c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988</v>
      </c>
      <c r="F63" s="84">
        <v>411</v>
      </c>
      <c r="G63" s="84">
        <v>23</v>
      </c>
      <c r="H63" s="84">
        <v>6</v>
      </c>
      <c r="I63" s="84">
        <v>2</v>
      </c>
    </row>
    <row r="64" spans="1:9" ht="13.5" customHeight="1" x14ac:dyDescent="0.2">
      <c r="A64" s="201" t="s">
        <v>108</v>
      </c>
      <c r="B64" s="201"/>
      <c r="C64" s="201"/>
      <c r="D64" s="201"/>
      <c r="E64" s="84">
        <v>786</v>
      </c>
      <c r="F64" s="84">
        <v>85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1846</v>
      </c>
      <c r="G68" s="115">
        <v>35969400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1432</v>
      </c>
      <c r="G69" s="117">
        <v>35156790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414</v>
      </c>
      <c r="G70" s="117">
        <v>812610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432</v>
      </c>
      <c r="G71" s="115">
        <v>364249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>
        <v>32</v>
      </c>
      <c r="G74" s="117">
        <v>1852044</v>
      </c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&amp;R4&amp;C&amp;R4&amp;L692694B1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17.396907216494846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40.148698884758367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7.9881656804733732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96.598639455782319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1420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1678.6666666666667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55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37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290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3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76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84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48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 t="s">
        <v>218</v>
      </c>
      <c r="D26" s="337"/>
    </row>
    <row r="27" spans="1:7" x14ac:dyDescent="0.2">
      <c r="A27" s="62" t="s">
        <v>101</v>
      </c>
      <c r="B27" s="83"/>
      <c r="C27" s="337" t="s">
        <v>219</v>
      </c>
      <c r="D27" s="337"/>
    </row>
    <row r="28" spans="1:7" ht="15.75" customHeight="1" x14ac:dyDescent="0.2"/>
    <row r="29" spans="1:7" ht="12.75" customHeight="1" x14ac:dyDescent="0.2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&amp;R5&amp;C&amp;R5&amp;L692694B1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ANATOLIY</cp:lastModifiedBy>
  <cp:lastPrinted>2021-09-02T06:14:55Z</cp:lastPrinted>
  <dcterms:created xsi:type="dcterms:W3CDTF">2004-04-20T14:33:35Z</dcterms:created>
  <dcterms:modified xsi:type="dcterms:W3CDTF">2022-02-07T15:56:51Z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692694B1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