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<sst xmlns="http://schemas.openxmlformats.org/spreadsheetml/2006/main" count="277" uniqueCount="209">
  <si>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</si>
  <si>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</si>
  <si>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</si>
  <si>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</si>
  <si>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</si>
  <si>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</si>
  <si>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</si>
  <si>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</si>
  <si>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</si>
  <si>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</si>
  <si>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</si>
  <si>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</si>
  <si>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</si>
  <si>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</si>
  <si>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</si>
  <si>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</si>
  <si>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</si>
  <si>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</si>
  <si>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</si>
  <si>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</si>
  <si>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</si>
  <si>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</si>
  <si>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</si>
  <si>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</si>
  <si>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</si>
  <si>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</si>
  <si>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</si>
  <si>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</si>
  <si>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</si>
  <si>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</si>
  <si>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</si>
  <si>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</si>
  <si>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</si>
  <si>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</si>
  <si>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</si>
  <si>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</si>
  <si>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</si>
  <si>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</si>
  <si>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</si>
  <si>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</si>
  <si>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</si>
  <si>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</si>
  <si>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</si>
  <si>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</si>
  <si>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</si>
  <si>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</si>
  <si>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</si>
  <si>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</si>
  <si>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</si>
  <si>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</si>
  <si>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</si>
  <si>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</si>
  <si>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</si>
  <si>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</si>
  <si>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</si>
  <si>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</si>
  <si>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</si>
  <si>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</si>
  <si>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</si>
  <si>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</si>
  <si>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</si>
  <si>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</si>
  <si>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</si>
  <si>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</si>
  <si>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</si>
  <si>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</si>
  <si>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</si>
  <si>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</si>
  <si>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</si>
  <si>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</si>
  <si>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</si>
  <si>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</si>
  <si>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</si>
  <si>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</si>
  <si>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</si>
  <si>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</si>
  <si>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</si>
  <si>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</si>
  <si>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</si>
  <si>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</si>
  <si>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</si>
  <si>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</si>
  <si>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</si>
  <si>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</si>
  <si>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</si>
  <si>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</si>
  <si>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</si>
  <si>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</si>
  <si>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</si>
  <si>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</si>
  <si>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</si>
  <si>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</si>
  <si>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</si>
  <si>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</si>
  <si>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</si>
  <si>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</si>
  <si>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</si>
  <si>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</si>
  <si>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</si>
  <si>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</si>
  <si>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</si>
  <si>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</si>
  <si>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</si>
  <si>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</si>
  <si>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</si>
  <si>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</si>
  <si>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</si>
  <si>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</si>
  <si>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</si>
  <si>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</si>
  <si>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</si>
  <si>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</si>
  <si>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</si>
  <si>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</si>
  <si>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</si>
  <si>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</si>
  <si>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</si>
  <si>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</si>
  <si>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</si>
  <si>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</si>
  <si>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</si>
  <si>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</si>
  <si>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</si>
  <si>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</si>
  <si>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</si>
  <si>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</si>
  <si>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</si>
  <si>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</si>
  <si>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</si>
  <si>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</si>
  <si>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</si>
  <si>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</si>
  <si>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</si>
  <si>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</si>
  <si>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</si>
  <si>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</si>
  <si>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</si>
  <si>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</si>
  <si>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</si>
  <si>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</si>
  <si>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</si>
  <si>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</si>
  <si>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</si>
  <si>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</si>
  <si>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</si>
  <si>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</si>
  <si>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</si>
  <si>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</si>
  <si>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</si>
  <si>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</si>
  <si>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</si>
  <si>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</si>
  <si>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</si>
  <si>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</si>
  <si>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</si>
  <si>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</si>
  <si>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</si>
  <si>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</si>
  <si>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</si>
  <si>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</si>
  <si>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</si>
  <si>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</si>
  <si>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</si>
  <si>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</si>
  <si>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</si>
  <si>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</si>
  <si>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</si>
  <si>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</si>
  <si>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</si>
  <si>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</si>
  <si>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</si>
  <si>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</si>
  <si>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</si>
  <si>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</si>
  <si>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</si>
  <si>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</si>
  <si>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</si>
  <si>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</si>
  <si>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</si>
  <si>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</si>
  <si>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</si>
  <si>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</si>
  <si>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</si>
  <si>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</si>
  <si>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</si>
  <si>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</si>
  <si>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</si>
  <si>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</si>
  <si>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</si>
  <si>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</si>
  <si>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</si>
  <si>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</si>
  <si>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</si>
  <si>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</si>
  <si>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</si>
  <si>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</si>
  <si>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</si>
  <si>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</si>
  <si>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</si>
  <si>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</si>
  <si>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</si>
  <si>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</si>
  <si>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</si>
  <si>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</si>
  <si>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</si>
  <si>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</si>
  <si>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</si>
  <si>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В.О. Лозинський</t>
  </si>
  <si>
    <t>16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</si>
</sst>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Ввід" xfId="76"/>
    <cellStyle name="Percent" xfId="77"/>
    <cellStyle name="Гарний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лірна тема 1" xfId="87"/>
    <cellStyle name="Колірна тема 2" xfId="88"/>
    <cellStyle name="Колірна тема 3" xfId="89"/>
    <cellStyle name="Колірна тема 4" xfId="90"/>
    <cellStyle name="Колірна тема 5" xfId="91"/>
    <cellStyle name="Колірна тема 6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&amp;L2D60D3B4&amp;C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314</v>
      </c>
      <c r="F6" s="90">
        <v>192</v>
      </c>
      <c r="G6" s="90"/>
      <c r="H6" s="90">
        <v>158</v>
      </c>
      <c r="I6" s="90" t="s">
        <v>172</v>
      </c>
      <c r="J6" s="90">
        <v>156</v>
      </c>
      <c r="K6" s="91">
        <v>37</v>
      </c>
      <c r="L6" s="101">
        <f>E6-F6</f>
        <v>122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1544</v>
      </c>
      <c r="F7" s="90">
        <v>1534</v>
      </c>
      <c r="G7" s="90">
        <v>3</v>
      </c>
      <c r="H7" s="90">
        <v>1533</v>
      </c>
      <c r="I7" s="90">
        <v>1451</v>
      </c>
      <c r="J7" s="90">
        <v>11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149</v>
      </c>
      <c r="F9" s="90">
        <v>130</v>
      </c>
      <c r="G9" s="90"/>
      <c r="H9" s="90">
        <v>117</v>
      </c>
      <c r="I9" s="90">
        <v>79</v>
      </c>
      <c r="J9" s="90">
        <v>32</v>
      </c>
      <c r="K9" s="91"/>
      <c r="L9" s="101">
        <f>E9-F9</f>
        <v>19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3</v>
      </c>
      <c r="G10" s="90"/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18</v>
      </c>
      <c r="F12" s="90">
        <v>17</v>
      </c>
      <c r="G12" s="90"/>
      <c r="H12" s="90">
        <v>18</v>
      </c>
      <c r="I12" s="90">
        <v>13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4</v>
      </c>
      <c r="F14" s="90">
        <v>4</v>
      </c>
      <c r="G14" s="90"/>
      <c r="H14" s="90">
        <v>4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2032</v>
      </c>
      <c r="F15" s="104">
        <f>SUM(F6:F14)</f>
        <v>1880</v>
      </c>
      <c r="G15" s="104">
        <f>SUM(G6:G14)</f>
        <v>3</v>
      </c>
      <c r="H15" s="104">
        <f>SUM(H6:H14)</f>
        <v>1832</v>
      </c>
      <c r="I15" s="104">
        <f>SUM(I6:I14)</f>
        <v>1543</v>
      </c>
      <c r="J15" s="104">
        <f>SUM(J6:J14)</f>
        <v>200</v>
      </c>
      <c r="K15" s="104">
        <f>SUM(K6:K14)</f>
        <v>37</v>
      </c>
      <c r="L15" s="101">
        <f>E15-F15</f>
        <v>152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32</v>
      </c>
      <c r="F16" s="92">
        <v>32</v>
      </c>
      <c r="G16" s="92">
        <v>1</v>
      </c>
      <c r="H16" s="92">
        <v>32</v>
      </c>
      <c r="I16" s="92">
        <v>26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55</v>
      </c>
      <c r="F17" s="92">
        <v>26</v>
      </c>
      <c r="G17" s="92">
        <v>1</v>
      </c>
      <c r="H17" s="92">
        <v>44</v>
      </c>
      <c r="I17" s="92">
        <v>29</v>
      </c>
      <c r="J17" s="92">
        <v>11</v>
      </c>
      <c r="K17" s="91"/>
      <c r="L17" s="101">
        <f>E17-F17</f>
        <v>29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14</v>
      </c>
      <c r="F19" s="91">
        <v>14</v>
      </c>
      <c r="G19" s="91"/>
      <c r="H19" s="91">
        <v>14</v>
      </c>
      <c r="I19" s="91">
        <v>10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75</v>
      </c>
      <c r="F24" s="91">
        <v>46</v>
      </c>
      <c r="G24" s="91">
        <v>1</v>
      </c>
      <c r="H24" s="91">
        <v>64</v>
      </c>
      <c r="I24" s="91">
        <v>39</v>
      </c>
      <c r="J24" s="91">
        <v>11</v>
      </c>
      <c r="K24" s="91"/>
      <c r="L24" s="101">
        <f>E24-F24</f>
        <v>29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479</v>
      </c>
      <c r="F25" s="91">
        <v>461</v>
      </c>
      <c r="G25" s="91"/>
      <c r="H25" s="91">
        <v>455</v>
      </c>
      <c r="I25" s="91">
        <v>429</v>
      </c>
      <c r="J25" s="91">
        <v>24</v>
      </c>
      <c r="K25" s="91"/>
      <c r="L25" s="101">
        <f>E25-F25</f>
        <v>18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633</v>
      </c>
      <c r="F27" s="91">
        <v>597</v>
      </c>
      <c r="G27" s="91">
        <v>1</v>
      </c>
      <c r="H27" s="91">
        <v>603</v>
      </c>
      <c r="I27" s="91">
        <v>557</v>
      </c>
      <c r="J27" s="91">
        <v>30</v>
      </c>
      <c r="K27" s="91"/>
      <c r="L27" s="101">
        <f>E27-F27</f>
        <v>36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769</v>
      </c>
      <c r="F28" s="91">
        <v>566</v>
      </c>
      <c r="G28" s="91">
        <v>7</v>
      </c>
      <c r="H28" s="91">
        <v>543</v>
      </c>
      <c r="I28" s="91">
        <v>448</v>
      </c>
      <c r="J28" s="91">
        <v>226</v>
      </c>
      <c r="K28" s="91">
        <v>11</v>
      </c>
      <c r="L28" s="101">
        <f>E28-F28</f>
        <v>203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64</v>
      </c>
      <c r="F29" s="91">
        <v>63</v>
      </c>
      <c r="G29" s="91"/>
      <c r="H29" s="91">
        <v>64</v>
      </c>
      <c r="I29" s="91">
        <v>63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72</v>
      </c>
      <c r="F30" s="91">
        <v>63</v>
      </c>
      <c r="G30" s="91"/>
      <c r="H30" s="91">
        <v>60</v>
      </c>
      <c r="I30" s="91">
        <v>57</v>
      </c>
      <c r="J30" s="91">
        <v>12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12</v>
      </c>
      <c r="F31" s="91">
        <v>11</v>
      </c>
      <c r="G31" s="91">
        <v>3</v>
      </c>
      <c r="H31" s="91">
        <v>10</v>
      </c>
      <c r="I31" s="91">
        <v>6</v>
      </c>
      <c r="J31" s="91">
        <v>2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>
        <v>2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>
        <v>4</v>
      </c>
      <c r="G35" s="91">
        <v>1</v>
      </c>
      <c r="H35" s="91">
        <v>6</v>
      </c>
      <c r="I35" s="91">
        <v>2</v>
      </c>
      <c r="J35" s="91">
        <v>1</v>
      </c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88</v>
      </c>
      <c r="F36" s="91">
        <v>86</v>
      </c>
      <c r="G36" s="91"/>
      <c r="H36" s="91">
        <v>83</v>
      </c>
      <c r="I36" s="91">
        <v>69</v>
      </c>
      <c r="J36" s="91">
        <v>5</v>
      </c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2</v>
      </c>
      <c r="G37" s="91"/>
      <c r="H37" s="91">
        <v>2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2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1513</v>
      </c>
      <c r="F40" s="91">
        <v>1273</v>
      </c>
      <c r="G40" s="91">
        <v>12</v>
      </c>
      <c r="H40" s="91">
        <v>1213</v>
      </c>
      <c r="I40" s="91">
        <v>1016</v>
      </c>
      <c r="J40" s="91">
        <v>300</v>
      </c>
      <c r="K40" s="91">
        <v>11</v>
      </c>
      <c r="L40" s="101">
        <f>E40-F40</f>
        <v>240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704</v>
      </c>
      <c r="F41" s="91">
        <v>653</v>
      </c>
      <c r="G41" s="91"/>
      <c r="H41" s="91">
        <v>618</v>
      </c>
      <c r="I41" s="91" t="s">
        <v>172</v>
      </c>
      <c r="J41" s="91">
        <v>86</v>
      </c>
      <c r="K41" s="91"/>
      <c r="L41" s="101">
        <f>E41-F41</f>
        <v>51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7</v>
      </c>
      <c r="G42" s="91"/>
      <c r="H42" s="91">
        <v>6</v>
      </c>
      <c r="I42" s="91" t="s">
        <v>172</v>
      </c>
      <c r="J42" s="91">
        <v>2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706</v>
      </c>
      <c r="F45" s="91">
        <f aca="true" t="shared" si="0" ref="F45:K45">F41+F43+F44</f>
        <v>655</v>
      </c>
      <c r="G45" s="91">
        <f t="shared" si="0"/>
        <v>0</v>
      </c>
      <c r="H45" s="91">
        <f t="shared" si="0"/>
        <v>620</v>
      </c>
      <c r="I45" s="91">
        <f>I43+I44</f>
        <v>2</v>
      </c>
      <c r="J45" s="91">
        <f t="shared" si="0"/>
        <v>86</v>
      </c>
      <c r="K45" s="91">
        <f t="shared" si="0"/>
        <v>0</v>
      </c>
      <c r="L45" s="101">
        <f>E45-F45</f>
        <v>51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4326</v>
      </c>
      <c r="F46" s="91">
        <f aca="true" t="shared" si="1" ref="F46:K46">F15+F24+F40+F45</f>
        <v>3854</v>
      </c>
      <c r="G46" s="91">
        <f t="shared" si="1"/>
        <v>16</v>
      </c>
      <c r="H46" s="91">
        <f t="shared" si="1"/>
        <v>3729</v>
      </c>
      <c r="I46" s="91">
        <f t="shared" si="1"/>
        <v>2600</v>
      </c>
      <c r="J46" s="91">
        <f t="shared" si="1"/>
        <v>597</v>
      </c>
      <c r="K46" s="91">
        <f t="shared" si="1"/>
        <v>48</v>
      </c>
      <c r="L46" s="101">
        <f>E46-F46</f>
        <v>472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&amp;L2D60D3B4&amp;CФорма № 1-мзс, Підрозділ: Нововолинський міський суд Волинської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148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7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338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108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&amp;L2D60D3B4&amp;CФорма № 1-мзс, Підрозділ: Нововолинський міський суд Волинської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158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3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1071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185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971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542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16485271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5203221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114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1713</v>
      </c>
      <c r="F55" s="96">
        <v>85</v>
      </c>
      <c r="G55" s="96">
        <v>29</v>
      </c>
      <c r="H55" s="96">
        <v>5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32</v>
      </c>
      <c r="F56" s="96">
        <v>21</v>
      </c>
      <c r="G56" s="96">
        <v>9</v>
      </c>
      <c r="H56" s="96">
        <v>2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854</v>
      </c>
      <c r="F57" s="96">
        <v>340</v>
      </c>
      <c r="G57" s="96">
        <v>18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577</v>
      </c>
      <c r="F58" s="96">
        <v>43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1811</v>
      </c>
      <c r="G62" s="118">
        <v>12600538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1173</v>
      </c>
      <c r="G63" s="119">
        <v>12129652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638</v>
      </c>
      <c r="G64" s="119">
        <v>470886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558</v>
      </c>
      <c r="G65" s="120">
        <v>238350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&amp;L2D60D3B4&amp;CФорма № 1-мзс, Підрозділ: Нововолинський міський суд Волинської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8.040201005025125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3.6666666666666665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96.75661650233523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1243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1442</v>
      </c>
    </row>
    <row r="11" spans="1:4" ht="16.5" customHeight="1">
      <c r="A11" s="226" t="s">
        <v>63</v>
      </c>
      <c r="B11" s="228"/>
      <c r="C11" s="14">
        <v>9</v>
      </c>
      <c r="D11" s="94">
        <v>46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180</v>
      </c>
    </row>
    <row r="14" spans="1:4" ht="16.5" customHeight="1">
      <c r="A14" s="318" t="s">
        <v>107</v>
      </c>
      <c r="B14" s="318"/>
      <c r="C14" s="14">
        <v>12</v>
      </c>
      <c r="D14" s="94">
        <v>75</v>
      </c>
    </row>
    <row r="15" spans="1:4" ht="16.5" customHeight="1">
      <c r="A15" s="318" t="s">
        <v>111</v>
      </c>
      <c r="B15" s="318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&amp;L2D60D3B4&amp;CФорма № 1-мзс, Підрозділ: Нововолинський міський суд Волинської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2020-02-04T09:45:15Z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2D60D3B4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