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<sst xmlns="http://schemas.openxmlformats.org/spreadsheetml/2006/main" count="267" uniqueCount="200">
  <si>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</si>
  <si>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</si>
  <si>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</si>
  <si>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</si>
  <si>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</si>
  <si>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</si>
  <si>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</si>
  <si>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</si>
  <si>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</si>
  <si>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</si>
  <si>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</si>
  <si>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</si>
  <si>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</si>
  <si>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</si>
  <si>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</si>
  <si>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</si>
  <si>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</si>
  <si>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</si>
  <si>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</si>
  <si>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</si>
  <si>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</si>
  <si>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</si>
  <si>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</si>
  <si>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</si>
  <si>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</si>
  <si>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</si>
  <si>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</si>
  <si>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</si>
  <si>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</si>
  <si>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</si>
  <si>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</si>
  <si>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</si>
  <si>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</si>
  <si>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</si>
  <si>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</si>
  <si>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</si>
  <si>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</si>
  <si>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</si>
  <si>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</si>
  <si>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</si>
  <si>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</si>
  <si>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</si>
  <si>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</si>
  <si>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</si>
  <si>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</si>
  <si>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</si>
  <si>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</si>
  <si>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</si>
  <si>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</si>
  <si>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</si>
  <si>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</si>
  <si>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</si>
  <si>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</si>
  <si>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</si>
  <si>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</si>
  <si>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</si>
  <si>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</si>
  <si>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</si>
  <si>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</si>
  <si>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</si>
  <si>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</si>
  <si>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</si>
  <si>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</si>
  <si>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</si>
  <si>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</si>
  <si>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</si>
  <si>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</si>
  <si>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</si>
  <si>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</si>
  <si>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</si>
  <si>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</si>
  <si>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</si>
  <si>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</si>
  <si>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</si>
  <si>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</si>
  <si>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</si>
  <si>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</si>
  <si>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</si>
  <si>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</si>
  <si>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</si>
  <si>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</si>
  <si>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</si>
  <si>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</si>
  <si>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</si>
  <si>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</si>
  <si>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</si>
  <si>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</si>
  <si>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</si>
  <si>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</si>
  <si>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</si>
  <si>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</si>
  <si>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</si>
  <si>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</si>
  <si>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</si>
  <si>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</si>
  <si>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</si>
  <si>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</si>
  <si>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</si>
  <si>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</si>
  <si>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</si>
  <si>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</si>
  <si>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</si>
  <si>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</si>
  <si>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</si>
  <si>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</si>
  <si>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</si>
  <si>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</si>
  <si>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</si>
  <si>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</si>
  <si>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</si>
  <si>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</si>
  <si>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</si>
  <si>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</si>
  <si>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</si>
  <si>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</si>
  <si>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</si>
  <si>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</si>
  <si>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</si>
  <si>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</si>
  <si>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</si>
  <si>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</si>
  <si>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</si>
  <si>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</si>
  <si>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</si>
  <si>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</si>
  <si>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</si>
  <si>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</si>
  <si>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</si>
  <si>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</si>
  <si>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</si>
  <si>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</si>
  <si>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</si>
  <si>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</si>
  <si>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</si>
  <si>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</si>
  <si>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</si>
  <si>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</si>
  <si>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</si>
  <si>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</si>
  <si>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</si>
  <si>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</si>
  <si>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</si>
  <si>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</si>
  <si>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</si>
  <si>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</si>
  <si>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</si>
  <si>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</si>
  <si>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</si>
  <si>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</si>
  <si>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</si>
  <si>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</si>
  <si>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</si>
  <si>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</si>
  <si>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</si>
  <si>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</si>
  <si>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</si>
  <si>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</si>
  <si>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</si>
  <si>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</si>
  <si>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</si>
  <si>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</si>
  <si>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</si>
  <si>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</si>
  <si>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</si>
  <si>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</si>
  <si>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</si>
  <si>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</si>
  <si>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</si>
  <si>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</si>
  <si>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</si>
  <si>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</si>
  <si>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</si>
  <si>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</si>
  <si>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</si>
  <si>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</si>
  <si>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</si>
  <si>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</si>
  <si>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</si>
  <si>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</si>
  <si>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</si>
  <si>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</si>
  <si>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</si>
  <si>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</si>
  <si>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</si>
  <si>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</si>
  <si>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</si>
  <si>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</si>
  <si>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</si>
  <si>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</si>
  <si>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</si>
  <si>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</si>
  <si>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Нововолинський міський суд Волинської області</t>
  </si>
  <si>
    <t>45400.м. Нововолинськ.вул. Гагаріна буд. 14</t>
  </si>
  <si>
    <t>Доручення судів України / іноземних судів</t>
  </si>
  <si>
    <t xml:space="preserve">Розглянуто справ судом присяжних </t>
  </si>
  <si>
    <t>М.М. Ушаков</t>
  </si>
  <si>
    <t>Ю.Г. Селещук</t>
  </si>
  <si>
    <t>(03344) 2-29-90</t>
  </si>
  <si>
    <t>inbox@nv.vl.court.gov.ua</t>
  </si>
  <si>
    <t>6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</si>
</sst>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&amp;L9550E198&amp;C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158</v>
      </c>
      <c r="F6" s="90">
        <v>103</v>
      </c>
      <c r="G6" s="90">
        <v>2</v>
      </c>
      <c r="H6" s="90">
        <v>84</v>
      </c>
      <c r="I6" s="90" t="s">
        <v>183</v>
      </c>
      <c r="J6" s="90">
        <v>74</v>
      </c>
      <c r="K6" s="91">
        <v>7</v>
      </c>
      <c r="L6" s="101">
        <f>E6-F6</f>
        <v>55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396</v>
      </c>
      <c r="F7" s="90">
        <v>394</v>
      </c>
      <c r="G7" s="90"/>
      <c r="H7" s="90">
        <v>393</v>
      </c>
      <c r="I7" s="90">
        <v>367</v>
      </c>
      <c r="J7" s="90">
        <v>3</v>
      </c>
      <c r="K7" s="91"/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64</v>
      </c>
      <c r="F9" s="90">
        <v>62</v>
      </c>
      <c r="G9" s="90">
        <v>1</v>
      </c>
      <c r="H9" s="90">
        <v>50</v>
      </c>
      <c r="I9" s="90">
        <v>40</v>
      </c>
      <c r="J9" s="90">
        <v>14</v>
      </c>
      <c r="K9" s="91">
        <v>1</v>
      </c>
      <c r="L9" s="101">
        <f>E9-F9</f>
        <v>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6</v>
      </c>
      <c r="F13" s="90">
        <v>6</v>
      </c>
      <c r="G13" s="90">
        <v>1</v>
      </c>
      <c r="H13" s="90">
        <v>6</v>
      </c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625</v>
      </c>
      <c r="F14" s="105">
        <f>SUM(F6:F13)</f>
        <v>566</v>
      </c>
      <c r="G14" s="105">
        <f>SUM(G6:G13)</f>
        <v>4</v>
      </c>
      <c r="H14" s="105">
        <f>SUM(H6:H13)</f>
        <v>534</v>
      </c>
      <c r="I14" s="105">
        <f>SUM(I6:I13)</f>
        <v>407</v>
      </c>
      <c r="J14" s="105">
        <f>SUM(J6:J13)</f>
        <v>91</v>
      </c>
      <c r="K14" s="105">
        <f>SUM(K6:K13)</f>
        <v>8</v>
      </c>
      <c r="L14" s="101">
        <f>E14-F14</f>
        <v>59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75</v>
      </c>
      <c r="F15" s="92">
        <v>71</v>
      </c>
      <c r="G15" s="92"/>
      <c r="H15" s="92">
        <v>59</v>
      </c>
      <c r="I15" s="92">
        <v>44</v>
      </c>
      <c r="J15" s="92">
        <v>16</v>
      </c>
      <c r="K15" s="91"/>
      <c r="L15" s="101">
        <f>E15-F15</f>
        <v>4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76</v>
      </c>
      <c r="F16" s="92">
        <v>44</v>
      </c>
      <c r="G16" s="92"/>
      <c r="H16" s="92">
        <v>67</v>
      </c>
      <c r="I16" s="92">
        <v>40</v>
      </c>
      <c r="J16" s="92">
        <v>9</v>
      </c>
      <c r="K16" s="91"/>
      <c r="L16" s="101">
        <f>E16-F16</f>
        <v>32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12</v>
      </c>
      <c r="F18" s="91">
        <v>11</v>
      </c>
      <c r="G18" s="91"/>
      <c r="H18" s="91">
        <v>12</v>
      </c>
      <c r="I18" s="91">
        <v>3</v>
      </c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119</v>
      </c>
      <c r="F22" s="91">
        <v>86</v>
      </c>
      <c r="G22" s="91"/>
      <c r="H22" s="91">
        <v>94</v>
      </c>
      <c r="I22" s="91">
        <v>43</v>
      </c>
      <c r="J22" s="91">
        <v>25</v>
      </c>
      <c r="K22" s="91"/>
      <c r="L22" s="101">
        <f>E22-F22</f>
        <v>33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6</v>
      </c>
      <c r="F23" s="91">
        <v>6</v>
      </c>
      <c r="G23" s="91"/>
      <c r="H23" s="91">
        <v>4</v>
      </c>
      <c r="I23" s="91">
        <v>3</v>
      </c>
      <c r="J23" s="91">
        <v>2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367</v>
      </c>
      <c r="F25" s="91">
        <v>349</v>
      </c>
      <c r="G25" s="91">
        <v>6</v>
      </c>
      <c r="H25" s="91">
        <v>336</v>
      </c>
      <c r="I25" s="91">
        <v>296</v>
      </c>
      <c r="J25" s="91">
        <v>31</v>
      </c>
      <c r="K25" s="91"/>
      <c r="L25" s="101">
        <f>E25-F25</f>
        <v>18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460</v>
      </c>
      <c r="F26" s="91">
        <v>304</v>
      </c>
      <c r="G26" s="91">
        <v>10</v>
      </c>
      <c r="H26" s="91">
        <v>300</v>
      </c>
      <c r="I26" s="91">
        <v>242</v>
      </c>
      <c r="J26" s="91">
        <v>160</v>
      </c>
      <c r="K26" s="91">
        <v>6</v>
      </c>
      <c r="L26" s="101">
        <f>E26-F26</f>
        <v>156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35</v>
      </c>
      <c r="F27" s="91">
        <v>35</v>
      </c>
      <c r="G27" s="91"/>
      <c r="H27" s="91">
        <v>35</v>
      </c>
      <c r="I27" s="91">
        <v>31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44</v>
      </c>
      <c r="F28" s="91">
        <v>31</v>
      </c>
      <c r="G28" s="91"/>
      <c r="H28" s="91">
        <v>32</v>
      </c>
      <c r="I28" s="91">
        <v>27</v>
      </c>
      <c r="J28" s="91">
        <v>12</v>
      </c>
      <c r="K28" s="91"/>
      <c r="L28" s="101">
        <f>E28-F28</f>
        <v>13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10</v>
      </c>
      <c r="F29" s="91">
        <v>6</v>
      </c>
      <c r="G29" s="91"/>
      <c r="H29" s="91">
        <v>6</v>
      </c>
      <c r="I29" s="91">
        <v>3</v>
      </c>
      <c r="J29" s="91">
        <v>4</v>
      </c>
      <c r="K29" s="91"/>
      <c r="L29" s="101">
        <f>E29-F29</f>
        <v>4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9</v>
      </c>
      <c r="F32" s="91">
        <v>4</v>
      </c>
      <c r="G32" s="91"/>
      <c r="H32" s="91">
        <v>5</v>
      </c>
      <c r="I32" s="91">
        <v>2</v>
      </c>
      <c r="J32" s="91">
        <v>4</v>
      </c>
      <c r="K32" s="91">
        <v>1</v>
      </c>
      <c r="L32" s="101">
        <f>E32-F32</f>
        <v>5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73</v>
      </c>
      <c r="F33" s="91">
        <v>69</v>
      </c>
      <c r="G33" s="91"/>
      <c r="H33" s="91">
        <v>60</v>
      </c>
      <c r="I33" s="91">
        <v>52</v>
      </c>
      <c r="J33" s="91">
        <v>13</v>
      </c>
      <c r="K33" s="91"/>
      <c r="L33" s="101">
        <f>E33-F33</f>
        <v>4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6</v>
      </c>
      <c r="F35" s="91">
        <v>5</v>
      </c>
      <c r="G35" s="91"/>
      <c r="H35" s="91">
        <v>6</v>
      </c>
      <c r="I35" s="91">
        <v>5</v>
      </c>
      <c r="J35" s="91"/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685</v>
      </c>
      <c r="F37" s="91">
        <v>500</v>
      </c>
      <c r="G37" s="91">
        <v>11</v>
      </c>
      <c r="H37" s="91">
        <v>459</v>
      </c>
      <c r="I37" s="91">
        <v>334</v>
      </c>
      <c r="J37" s="91">
        <v>226</v>
      </c>
      <c r="K37" s="91">
        <v>7</v>
      </c>
      <c r="L37" s="101">
        <f>E37-F37</f>
        <v>185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712</v>
      </c>
      <c r="F38" s="91">
        <v>625</v>
      </c>
      <c r="G38" s="91"/>
      <c r="H38" s="91">
        <v>548</v>
      </c>
      <c r="I38" s="91" t="s">
        <v>183</v>
      </c>
      <c r="J38" s="91">
        <v>164</v>
      </c>
      <c r="K38" s="91"/>
      <c r="L38" s="101">
        <f>E38-F38</f>
        <v>87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4</v>
      </c>
      <c r="F39" s="91">
        <v>4</v>
      </c>
      <c r="G39" s="91"/>
      <c r="H39" s="91">
        <v>2</v>
      </c>
      <c r="I39" s="91" t="s">
        <v>183</v>
      </c>
      <c r="J39" s="91">
        <v>2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6</v>
      </c>
      <c r="F40" s="91">
        <v>6</v>
      </c>
      <c r="G40" s="91"/>
      <c r="H40" s="91">
        <v>5</v>
      </c>
      <c r="I40" s="91">
        <v>5</v>
      </c>
      <c r="J40" s="91">
        <v>1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718</v>
      </c>
      <c r="F41" s="91">
        <f aca="true" t="shared" si="0" ref="F41:K41">F38+F40</f>
        <v>631</v>
      </c>
      <c r="G41" s="91">
        <f t="shared" si="0"/>
        <v>0</v>
      </c>
      <c r="H41" s="91">
        <f t="shared" si="0"/>
        <v>553</v>
      </c>
      <c r="I41" s="91">
        <f>I40</f>
        <v>5</v>
      </c>
      <c r="J41" s="91">
        <f t="shared" si="0"/>
        <v>165</v>
      </c>
      <c r="K41" s="91">
        <f t="shared" si="0"/>
        <v>0</v>
      </c>
      <c r="L41" s="101">
        <f>E41-F41</f>
        <v>87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2147</v>
      </c>
      <c r="F42" s="91">
        <f aca="true" t="shared" si="1" ref="F42:K42">F14+F22+F37+F41</f>
        <v>1783</v>
      </c>
      <c r="G42" s="91">
        <f t="shared" si="1"/>
        <v>15</v>
      </c>
      <c r="H42" s="91">
        <f t="shared" si="1"/>
        <v>1640</v>
      </c>
      <c r="I42" s="91">
        <f t="shared" si="1"/>
        <v>789</v>
      </c>
      <c r="J42" s="91">
        <f t="shared" si="1"/>
        <v>507</v>
      </c>
      <c r="K42" s="91">
        <f t="shared" si="1"/>
        <v>15</v>
      </c>
      <c r="L42" s="101">
        <f>E42-F42</f>
        <v>364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&amp;L9550E198&amp;CФорма № 1-мзс, Підрозділ: Нововолинський міський суд Волинської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4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4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70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4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8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3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3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3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40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8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109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9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4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4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3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3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54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20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20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&amp;L9550E198&amp;CФорма № 1-мзс, Підрозділ: Нововолинський міський суд Волинської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84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67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30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16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3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6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102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7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16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116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120373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21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3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110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439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246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17924271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3527037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123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7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681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3231611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81666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6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499</v>
      </c>
      <c r="F58" s="96">
        <v>30</v>
      </c>
      <c r="G58" s="96">
        <v>5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73</v>
      </c>
      <c r="F59" s="96">
        <v>21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317</v>
      </c>
      <c r="F60" s="96">
        <v>137</v>
      </c>
      <c r="G60" s="96">
        <v>4</v>
      </c>
      <c r="H60" s="96">
        <v>1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536</v>
      </c>
      <c r="F61" s="96">
        <v>17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&amp;L9550E198&amp;CФорма № 1-мзс, Підрозділ: Нововолинський міський суд Волинської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0.029585798816568046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0.08791208791208792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0.030973451327433628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0.9197980931015143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546.6666666666666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715.6666666666666</v>
      </c>
    </row>
    <row r="11" spans="1:4" ht="16.5" customHeight="1">
      <c r="A11" s="189" t="s">
        <v>68</v>
      </c>
      <c r="B11" s="191"/>
      <c r="C11" s="14">
        <v>9</v>
      </c>
      <c r="D11" s="94">
        <v>43</v>
      </c>
    </row>
    <row r="12" spans="1:4" ht="16.5" customHeight="1">
      <c r="A12" s="294" t="s">
        <v>113</v>
      </c>
      <c r="B12" s="294"/>
      <c r="C12" s="14">
        <v>10</v>
      </c>
      <c r="D12" s="94">
        <v>22</v>
      </c>
    </row>
    <row r="13" spans="1:4" ht="16.5" customHeight="1">
      <c r="A13" s="294" t="s">
        <v>33</v>
      </c>
      <c r="B13" s="294"/>
      <c r="C13" s="14">
        <v>11</v>
      </c>
      <c r="D13" s="94">
        <v>54</v>
      </c>
    </row>
    <row r="14" spans="1:4" ht="16.5" customHeight="1">
      <c r="A14" s="294" t="s">
        <v>114</v>
      </c>
      <c r="B14" s="294"/>
      <c r="C14" s="14">
        <v>12</v>
      </c>
      <c r="D14" s="94">
        <v>80</v>
      </c>
    </row>
    <row r="15" spans="1:4" ht="16.5" customHeight="1">
      <c r="A15" s="294" t="s">
        <v>118</v>
      </c>
      <c r="B15" s="294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&amp;L9550E198&amp;CФорма № 1-мзс, Підрозділ: Нововолинський міський суд Волинської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ADMINM</cp:lastModifiedBy>
  <cp:lastPrinted>2017-03-20T11:40:40Z</cp:lastPrinted>
  <dcterms:created xsi:type="dcterms:W3CDTF">2004-04-20T14:33:35Z</dcterms:created>
  <dcterms:modified xsi:type="dcterms:W3CDTF">2017-10-02T12:55:55Z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1-мзс_00165_2.2017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9550E198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