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G14"/>
  <c r="H14"/>
  <c r="H42"/>
  <c r="D9" i="22"/>
  <c r="I14" i="15"/>
  <c r="J14"/>
  <c r="K14"/>
  <c r="D4" i="22"/>
  <c r="L14" i="1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I42"/>
  <c r="E41"/>
  <c r="E42"/>
  <c r="F41"/>
  <c r="F42"/>
  <c r="D8" i="22"/>
  <c r="G41" i="15"/>
  <c r="G42"/>
  <c r="H41"/>
  <c r="I41"/>
  <c r="J41"/>
  <c r="K41"/>
  <c r="D7" i="22"/>
  <c r="J42" i="15"/>
  <c r="D10" i="22"/>
  <c r="L42" i="15"/>
  <c r="L41"/>
  <c r="K42"/>
  <c r="D3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<sst xmlns="http://schemas.openxmlformats.org/spreadsheetml/2006/main" count="266" uniqueCount="198">
  <si>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</si>
  <si>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</si>
  <si>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</si>
  <si>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</si>
  <si>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</si>
  <si>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</si>
  <si>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</si>
  <si>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</si>
  <si>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</si>
  <si>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</si>
  <si>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</si>
  <si>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</si>
  <si>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</si>
  <si>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</si>
  <si>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</si>
  <si>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</si>
  <si>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</si>
  <si>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</si>
  <si>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</si>
  <si>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</si>
  <si>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</si>
  <si>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</si>
  <si>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</si>
  <si>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</si>
  <si>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</si>
  <si>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</si>
  <si>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</si>
  <si>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</si>
  <si>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</si>
  <si>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</si>
  <si>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</si>
  <si>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</si>
  <si>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</si>
  <si>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</si>
  <si>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</si>
  <si>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</si>
  <si>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</si>
  <si>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</si>
  <si>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</si>
  <si>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</si>
  <si>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</si>
  <si>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</si>
  <si>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</si>
  <si>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</si>
  <si>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</si>
  <si>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</si>
  <si>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</si>
  <si>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</si>
  <si>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</si>
  <si>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</si>
  <si>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</si>
  <si>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</si>
  <si>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</si>
  <si>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</si>
  <si>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</si>
  <si>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</si>
  <si>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</si>
  <si>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</si>
  <si>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</si>
  <si>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</si>
  <si>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</si>
  <si>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</si>
  <si>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</si>
  <si>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</si>
  <si>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</si>
  <si>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</si>
  <si>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</si>
  <si>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</si>
  <si>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</si>
  <si>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</si>
  <si>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</si>
  <si>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</si>
  <si>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</si>
  <si>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</si>
  <si>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</si>
  <si>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</si>
  <si>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</si>
  <si>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</si>
  <si>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</si>
  <si>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</si>
  <si>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</si>
  <si>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</si>
  <si>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</si>
  <si>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</si>
  <si>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</si>
  <si>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</si>
  <si>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</si>
  <si>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</si>
  <si>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</si>
  <si>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</si>
  <si>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</si>
  <si>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</si>
  <si>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</si>
  <si>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</si>
  <si>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</si>
  <si>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</si>
  <si>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</si>
  <si>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</si>
  <si>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</si>
  <si>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</si>
  <si>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</si>
  <si>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</si>
  <si>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</si>
  <si>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</si>
  <si>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</si>
  <si>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</si>
  <si>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</si>
  <si>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</si>
  <si>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</si>
  <si>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</si>
  <si>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</si>
  <si>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</si>
  <si>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</si>
  <si>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</si>
  <si>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</si>
  <si>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</si>
  <si>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</si>
  <si>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</si>
  <si>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</si>
  <si>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</si>
  <si>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</si>
  <si>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</si>
  <si>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</si>
  <si>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</si>
  <si>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</si>
  <si>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</si>
  <si>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</si>
  <si>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</si>
  <si>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</si>
  <si>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</si>
  <si>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</si>
  <si>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</si>
  <si>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</si>
  <si>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</si>
  <si>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</si>
  <si>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</si>
  <si>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</si>
  <si>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</si>
  <si>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</si>
  <si>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</si>
  <si>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</si>
  <si>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</si>
  <si>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</si>
  <si>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</si>
  <si>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</si>
  <si>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</si>
  <si>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</si>
  <si>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</si>
  <si>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</si>
  <si>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</si>
  <si>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</si>
  <si>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</si>
  <si>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</si>
  <si>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</si>
  <si>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</si>
  <si>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</si>
  <si>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</si>
  <si>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</si>
  <si>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</si>
  <si>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</si>
  <si>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</si>
  <si>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</si>
  <si>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</si>
  <si>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</si>
  <si>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</si>
  <si>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</si>
  <si>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</si>
  <si>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</si>
  <si>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</si>
  <si>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</si>
  <si>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</si>
  <si>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</si>
  <si>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</si>
  <si>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</si>
  <si>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</si>
  <si>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</si>
  <si>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</si>
  <si>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</si>
  <si>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</si>
  <si>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</si>
  <si>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</si>
  <si>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</si>
  <si>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</si>
  <si>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</si>
  <si>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</si>
  <si>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</si>
  <si>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</si>
  <si>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</si>
  <si>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</si>
  <si>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</si>
  <si>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</si>
  <si>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</si>
  <si>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</si>
  <si>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</si>
  <si>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</si>
  <si>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</si>
  <si>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В.О. Лозинський</t>
  </si>
  <si>
    <t>21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</si>
</sst>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&amp;C&amp;LF2438731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272</v>
      </c>
      <c r="F6" s="90">
        <v>173</v>
      </c>
      <c r="G6" s="90">
        <v>1</v>
      </c>
      <c r="H6" s="90">
        <v>147</v>
      </c>
      <c r="I6" s="90" t="s">
        <v>180</v>
      </c>
      <c r="J6" s="90">
        <v>125</v>
      </c>
      <c r="K6" s="91">
        <v>34</v>
      </c>
      <c r="L6" s="101">
        <f t="shared" ref="L6:L42" si="0">E6-F6</f>
        <v>99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1326</v>
      </c>
      <c r="F7" s="90">
        <v>1317</v>
      </c>
      <c r="G7" s="90">
        <v>4</v>
      </c>
      <c r="H7" s="90">
        <v>1315</v>
      </c>
      <c r="I7" s="90">
        <v>1240</v>
      </c>
      <c r="J7" s="90">
        <v>11</v>
      </c>
      <c r="K7" s="91"/>
      <c r="L7" s="101">
        <f t="shared" si="0"/>
        <v>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113</v>
      </c>
      <c r="F9" s="90">
        <v>100</v>
      </c>
      <c r="G9" s="90"/>
      <c r="H9" s="90">
        <v>94</v>
      </c>
      <c r="I9" s="90">
        <v>72</v>
      </c>
      <c r="J9" s="90">
        <v>19</v>
      </c>
      <c r="K9" s="91"/>
      <c r="L9" s="101">
        <f t="shared" si="0"/>
        <v>13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6</v>
      </c>
      <c r="F13" s="90">
        <v>6</v>
      </c>
      <c r="G13" s="90"/>
      <c r="H13" s="90">
        <v>6</v>
      </c>
      <c r="I13" s="90">
        <v>2</v>
      </c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1718</v>
      </c>
      <c r="F14" s="105">
        <f t="shared" si="1"/>
        <v>1597</v>
      </c>
      <c r="G14" s="105">
        <f t="shared" si="1"/>
        <v>5</v>
      </c>
      <c r="H14" s="105">
        <f t="shared" si="1"/>
        <v>1563</v>
      </c>
      <c r="I14" s="105">
        <f t="shared" si="1"/>
        <v>1314</v>
      </c>
      <c r="J14" s="105">
        <f t="shared" si="1"/>
        <v>155</v>
      </c>
      <c r="K14" s="105">
        <f t="shared" si="1"/>
        <v>34</v>
      </c>
      <c r="L14" s="101">
        <f t="shared" si="0"/>
        <v>121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64</v>
      </c>
      <c r="F15" s="92">
        <v>58</v>
      </c>
      <c r="G15" s="92">
        <v>1</v>
      </c>
      <c r="H15" s="92">
        <v>64</v>
      </c>
      <c r="I15" s="92">
        <v>54</v>
      </c>
      <c r="J15" s="92"/>
      <c r="K15" s="91"/>
      <c r="L15" s="101">
        <f t="shared" si="0"/>
        <v>6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92</v>
      </c>
      <c r="F16" s="92">
        <v>54</v>
      </c>
      <c r="G16" s="92">
        <v>1</v>
      </c>
      <c r="H16" s="92">
        <v>63</v>
      </c>
      <c r="I16" s="92">
        <v>46</v>
      </c>
      <c r="J16" s="92">
        <v>29</v>
      </c>
      <c r="K16" s="91">
        <v>7</v>
      </c>
      <c r="L16" s="101">
        <f t="shared" si="0"/>
        <v>38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5</v>
      </c>
      <c r="F18" s="91">
        <v>4</v>
      </c>
      <c r="G18" s="91"/>
      <c r="H18" s="91">
        <v>5</v>
      </c>
      <c r="I18" s="91">
        <v>3</v>
      </c>
      <c r="J18" s="91"/>
      <c r="K18" s="91"/>
      <c r="L18" s="101">
        <f t="shared" si="0"/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107</v>
      </c>
      <c r="F22" s="91">
        <v>67</v>
      </c>
      <c r="G22" s="91">
        <v>2</v>
      </c>
      <c r="H22" s="91">
        <v>78</v>
      </c>
      <c r="I22" s="91">
        <v>49</v>
      </c>
      <c r="J22" s="91">
        <v>29</v>
      </c>
      <c r="K22" s="91">
        <v>7</v>
      </c>
      <c r="L22" s="101">
        <f t="shared" si="0"/>
        <v>40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395</v>
      </c>
      <c r="F23" s="91">
        <v>386</v>
      </c>
      <c r="G23" s="91"/>
      <c r="H23" s="91">
        <v>377</v>
      </c>
      <c r="I23" s="91">
        <v>355</v>
      </c>
      <c r="J23" s="91">
        <v>18</v>
      </c>
      <c r="K23" s="91"/>
      <c r="L23" s="101">
        <f t="shared" si="0"/>
        <v>9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>
        <v>3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717</v>
      </c>
      <c r="F25" s="91">
        <v>679</v>
      </c>
      <c r="G25" s="91">
        <v>2</v>
      </c>
      <c r="H25" s="91">
        <v>681</v>
      </c>
      <c r="I25" s="91">
        <v>626</v>
      </c>
      <c r="J25" s="91">
        <v>36</v>
      </c>
      <c r="K25" s="91"/>
      <c r="L25" s="101">
        <f t="shared" si="0"/>
        <v>38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826</v>
      </c>
      <c r="F26" s="91">
        <v>640</v>
      </c>
      <c r="G26" s="91">
        <v>10</v>
      </c>
      <c r="H26" s="91">
        <v>623</v>
      </c>
      <c r="I26" s="91">
        <v>533</v>
      </c>
      <c r="J26" s="91">
        <v>203</v>
      </c>
      <c r="K26" s="91">
        <v>9</v>
      </c>
      <c r="L26" s="101">
        <f t="shared" si="0"/>
        <v>186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65</v>
      </c>
      <c r="F27" s="91">
        <v>65</v>
      </c>
      <c r="G27" s="91"/>
      <c r="H27" s="91">
        <v>64</v>
      </c>
      <c r="I27" s="91">
        <v>59</v>
      </c>
      <c r="J27" s="91">
        <v>1</v>
      </c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76</v>
      </c>
      <c r="F28" s="91">
        <v>59</v>
      </c>
      <c r="G28" s="91"/>
      <c r="H28" s="91">
        <v>67</v>
      </c>
      <c r="I28" s="91">
        <v>59</v>
      </c>
      <c r="J28" s="91">
        <v>9</v>
      </c>
      <c r="K28" s="91"/>
      <c r="L28" s="101">
        <f t="shared" si="0"/>
        <v>17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17</v>
      </c>
      <c r="F29" s="91">
        <v>11</v>
      </c>
      <c r="G29" s="91"/>
      <c r="H29" s="91">
        <v>16</v>
      </c>
      <c r="I29" s="91">
        <v>6</v>
      </c>
      <c r="J29" s="91">
        <v>1</v>
      </c>
      <c r="K29" s="91"/>
      <c r="L29" s="101">
        <f t="shared" si="0"/>
        <v>6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13</v>
      </c>
      <c r="F32" s="91">
        <v>10</v>
      </c>
      <c r="G32" s="91">
        <v>1</v>
      </c>
      <c r="H32" s="91">
        <v>10</v>
      </c>
      <c r="I32" s="91">
        <v>3</v>
      </c>
      <c r="J32" s="91">
        <v>3</v>
      </c>
      <c r="K32" s="91"/>
      <c r="L32" s="101">
        <f t="shared" si="0"/>
        <v>3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52</v>
      </c>
      <c r="F33" s="91">
        <v>48</v>
      </c>
      <c r="G33" s="91">
        <v>1</v>
      </c>
      <c r="H33" s="91">
        <v>50</v>
      </c>
      <c r="I33" s="91">
        <v>43</v>
      </c>
      <c r="J33" s="91">
        <v>2</v>
      </c>
      <c r="K33" s="91"/>
      <c r="L33" s="101">
        <f t="shared" si="0"/>
        <v>4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3</v>
      </c>
      <c r="I35" s="91">
        <v>2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1482</v>
      </c>
      <c r="F37" s="91">
        <v>1253</v>
      </c>
      <c r="G37" s="91">
        <v>12</v>
      </c>
      <c r="H37" s="91">
        <v>1209</v>
      </c>
      <c r="I37" s="91">
        <v>1004</v>
      </c>
      <c r="J37" s="91">
        <v>273</v>
      </c>
      <c r="K37" s="91">
        <v>9</v>
      </c>
      <c r="L37" s="101">
        <f t="shared" si="0"/>
        <v>229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842</v>
      </c>
      <c r="F38" s="91">
        <v>771</v>
      </c>
      <c r="G38" s="91">
        <v>1</v>
      </c>
      <c r="H38" s="91">
        <v>788</v>
      </c>
      <c r="I38" s="91" t="s">
        <v>180</v>
      </c>
      <c r="J38" s="91">
        <v>54</v>
      </c>
      <c r="K38" s="91"/>
      <c r="L38" s="101">
        <f t="shared" si="0"/>
        <v>71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9</v>
      </c>
      <c r="F39" s="91">
        <v>9</v>
      </c>
      <c r="G39" s="91"/>
      <c r="H39" s="91">
        <v>8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9</v>
      </c>
      <c r="F40" s="91">
        <v>6</v>
      </c>
      <c r="G40" s="91"/>
      <c r="H40" s="91">
        <v>9</v>
      </c>
      <c r="I40" s="91">
        <v>9</v>
      </c>
      <c r="J40" s="91"/>
      <c r="K40" s="91"/>
      <c r="L40" s="101">
        <f t="shared" si="0"/>
        <v>3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851</v>
      </c>
      <c r="F41" s="91">
        <f t="shared" ref="F41:K41" si="2">F38+F40</f>
        <v>777</v>
      </c>
      <c r="G41" s="91">
        <f t="shared" si="2"/>
        <v>1</v>
      </c>
      <c r="H41" s="91">
        <f t="shared" si="2"/>
        <v>797</v>
      </c>
      <c r="I41" s="91">
        <f>I40</f>
        <v>9</v>
      </c>
      <c r="J41" s="91">
        <f t="shared" si="2"/>
        <v>54</v>
      </c>
      <c r="K41" s="91">
        <f t="shared" si="2"/>
        <v>0</v>
      </c>
      <c r="L41" s="101">
        <f t="shared" si="0"/>
        <v>74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4158</v>
      </c>
      <c r="F42" s="91">
        <f t="shared" ref="F42:K42" si="3">F14+F22+F37+F41</f>
        <v>3694</v>
      </c>
      <c r="G42" s="91">
        <f t="shared" si="3"/>
        <v>20</v>
      </c>
      <c r="H42" s="91">
        <f t="shared" si="3"/>
        <v>3647</v>
      </c>
      <c r="I42" s="91">
        <f t="shared" si="3"/>
        <v>2376</v>
      </c>
      <c r="J42" s="91">
        <f t="shared" si="3"/>
        <v>511</v>
      </c>
      <c r="K42" s="91">
        <f t="shared" si="3"/>
        <v>50</v>
      </c>
      <c r="L42" s="101">
        <f t="shared" si="0"/>
        <v>464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Нововолинський міський суд Волинської області, 
Початок періоду: 01.01.2018, Кінець періоду: 31.12.2018&amp;LF2438731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9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9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116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5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8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33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34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6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9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15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185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3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22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50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287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38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23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23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>
        <v>1</v>
      </c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9</v>
      </c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6</v>
      </c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79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27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27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17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8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3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>
        <v>3</v>
      </c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Нововолинський міський суд Волинської області, 
Початок періоду: 01.01.2018, Кінець періоду: 31.12.2018&amp;LF2438731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147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117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46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29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2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1</v>
      </c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879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17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24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12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106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>
        <v>117554</v>
      </c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28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1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215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973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509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18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16433768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8923087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12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13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170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14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2092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13121462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228549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6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1466</v>
      </c>
      <c r="F58" s="96">
        <v>86</v>
      </c>
      <c r="G58" s="96">
        <v>10</v>
      </c>
      <c r="H58" s="96">
        <v>1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32</v>
      </c>
      <c r="F59" s="96">
        <v>39</v>
      </c>
      <c r="G59" s="96">
        <v>7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816</v>
      </c>
      <c r="F60" s="96">
        <v>368</v>
      </c>
      <c r="G60" s="96">
        <v>24</v>
      </c>
      <c r="H60" s="96">
        <v>1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710</v>
      </c>
      <c r="F61" s="96">
        <v>87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Нововолинський міський суд Волинської області, 
Початок періоду: 01.01.2018, Кінець періоду: 31.12.2018&amp;LF2438731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9.7847358121330719E-2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0.21935483870967742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0.2413793103448276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3.2967032967032968E-2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0.98727666486193832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1215.6666666666667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1386</v>
      </c>
    </row>
    <row r="11" spans="1:4" ht="16.5" customHeight="1">
      <c r="A11" s="213" t="s">
        <v>65</v>
      </c>
      <c r="B11" s="215"/>
      <c r="C11" s="14">
        <v>9</v>
      </c>
      <c r="D11" s="94">
        <v>48</v>
      </c>
    </row>
    <row r="12" spans="1:4" ht="16.5" customHeight="1">
      <c r="A12" s="300" t="s">
        <v>110</v>
      </c>
      <c r="B12" s="300"/>
      <c r="C12" s="14">
        <v>10</v>
      </c>
      <c r="D12" s="94">
        <v>19</v>
      </c>
    </row>
    <row r="13" spans="1:4" ht="16.5" customHeight="1">
      <c r="A13" s="300" t="s">
        <v>31</v>
      </c>
      <c r="B13" s="300"/>
      <c r="C13" s="14">
        <v>11</v>
      </c>
      <c r="D13" s="94">
        <v>144</v>
      </c>
    </row>
    <row r="14" spans="1:4" ht="16.5" customHeight="1">
      <c r="A14" s="300" t="s">
        <v>111</v>
      </c>
      <c r="B14" s="300"/>
      <c r="C14" s="14">
        <v>12</v>
      </c>
      <c r="D14" s="94">
        <v>85</v>
      </c>
    </row>
    <row r="15" spans="1:4" ht="16.5" customHeight="1">
      <c r="A15" s="300" t="s">
        <v>115</v>
      </c>
      <c r="B15" s="300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Нововолинський міський суд Волинської області, 
Початок періоду: 01.01.2018, Кінець періоду: 31.12.2018&amp;LF2438731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LOZYNSKYI</cp:lastModifiedBy>
  <cp:lastPrinted>2018-03-28T07:45:37Z</cp:lastPrinted>
  <dcterms:created xsi:type="dcterms:W3CDTF">2004-04-20T14:33:35Z</dcterms:created>
  <dcterms:modified xsi:type="dcterms:W3CDTF">2019-02-08T13:07:20Z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F2438731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